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ily\Documents\CONTRATOS\PLIEGOS 2026\"/>
    </mc:Choice>
  </mc:AlternateContent>
  <xr:revisionPtr revIDLastSave="0" documentId="13_ncr:1_{474EC47A-8DAA-4466-B1DD-9FC33AB80296}" xr6:coauthVersionLast="47" xr6:coauthVersionMax="47" xr10:uidLastSave="{00000000-0000-0000-0000-000000000000}"/>
  <bookViews>
    <workbookView xWindow="-108" yWindow="-108" windowWidth="23256" windowHeight="12576" xr2:uid="{DC257285-54DD-42F4-9D3E-2B59171F8A7E}"/>
  </bookViews>
  <sheets>
    <sheet name="CUMBRES DE MODELIA 3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A13" i="1"/>
  <c r="A14" i="1" s="1"/>
  <c r="A9" i="1"/>
  <c r="A10" i="1" s="1"/>
  <c r="A11" i="1" s="1"/>
  <c r="A12" i="1" s="1"/>
  <c r="F11" i="1"/>
  <c r="F12" i="1"/>
  <c r="F14" i="1"/>
  <c r="J17" i="1" l="1"/>
  <c r="J15" i="1"/>
  <c r="F5" i="1"/>
  <c r="F6" i="1" s="1"/>
  <c r="F8" i="1"/>
  <c r="F9" i="1"/>
  <c r="F10" i="1"/>
  <c r="F15" i="1" l="1"/>
  <c r="F17" i="1" s="1"/>
  <c r="F16" i="1" l="1"/>
  <c r="F20" i="1" s="1"/>
  <c r="F18" i="1"/>
  <c r="F19" i="1" s="1"/>
</calcChain>
</file>

<file path=xl/sharedStrings.xml><?xml version="1.0" encoding="utf-8"?>
<sst xmlns="http://schemas.openxmlformats.org/spreadsheetml/2006/main" count="49" uniqueCount="45">
  <si>
    <t>ACTAS DE VECINDAD- SEÑALIZACION  - PROTECCION ESTRUCTURAS METALICAS Y PISOS</t>
  </si>
  <si>
    <r>
      <t>Protección</t>
    </r>
    <r>
      <rPr>
        <b/>
        <sz val="11"/>
        <color theme="1"/>
        <rFont val="Century Gothic"/>
        <family val="2"/>
      </rPr>
      <t xml:space="preserve"> pisos  y estructuras metálicas</t>
    </r>
    <r>
      <rPr>
        <sz val="11"/>
        <color theme="1"/>
        <rFont val="Century Gothic"/>
        <family val="2"/>
      </rPr>
      <t xml:space="preserve"> de las puertas de acceso a las torres, barandas, puertas, tapas de  cajoneras y gabinetes   y estructuras metálicas de los aptos y zonas comunes de los Hall: serán cubiertas  con polietileno, cinta invernadero cartón. </t>
    </r>
  </si>
  <si>
    <t>GL</t>
  </si>
  <si>
    <t>SUMINISTRO Y APLICACIÓN  PINTURA GENERAL EN LOS PUNTOS FIJOS 4 TORRES  - RAMPA PARQUEADERO - ESCALERAS PARQUEADERO</t>
  </si>
  <si>
    <r>
      <t xml:space="preserve"> PUNTOS FIJOS MUROS INTERNOS  </t>
    </r>
    <r>
      <rPr>
        <sz val="11"/>
        <color theme="1"/>
        <rFont val="Century Gothic"/>
        <family val="2"/>
      </rPr>
      <t>Pintura vinilo tipo 1  (2 Manos)    para muros , incluye resanes en general de fisuras y dilataciones, este se hará estuco acrílico y tratamiento de fisuras con mortero y poliuretano donde se requiera se usara Sika Rod.</t>
    </r>
    <r>
      <rPr>
        <b/>
        <sz val="11"/>
        <color theme="1"/>
        <rFont val="Century Gothic"/>
        <family val="2"/>
      </rPr>
      <t xml:space="preserve"> </t>
    </r>
  </si>
  <si>
    <t>M2</t>
  </si>
  <si>
    <t>m2</t>
  </si>
  <si>
    <t>SUBTOTAL</t>
  </si>
  <si>
    <t>NOTAS</t>
  </si>
  <si>
    <t xml:space="preserve"> Administración</t>
  </si>
  <si>
    <t>2. La propuesta no incluye pago de servicios Públicos</t>
  </si>
  <si>
    <t>Imprevistos</t>
  </si>
  <si>
    <t>Utilidad</t>
  </si>
  <si>
    <t>Iva/ Utilidad</t>
  </si>
  <si>
    <t>TOTAL MANO DE OBRA  Y SUMINISTRO DE MATERIALES PARA LA EJECUCION DEL PROYECTO</t>
  </si>
  <si>
    <t>Pintura barandas por piso (Incluye carpinteria metálica y madera). Pintura esmalte para interiores marca pintuco</t>
  </si>
  <si>
    <t>piso</t>
  </si>
  <si>
    <t>3. Las actividades en zona de parqueaderos *deben incluir* protección de los vehiculos, motos y bicicletas.</t>
  </si>
  <si>
    <t>Materiales:</t>
  </si>
  <si>
    <t>1. Estas cantidades son aproximadas para calculo de materiales. Cada proponente debera revisar en sitio porque el contrato se realizara por precio global fijo por cada torre.</t>
  </si>
  <si>
    <t>Pintura tipo koraza  marca pintuco para acceso a sótano</t>
  </si>
  <si>
    <t>Pintura Tito pabón o corona tipo 1 para muros</t>
  </si>
  <si>
    <t>Pintura Tito pabón o corona tipo 2 para placas</t>
  </si>
  <si>
    <t>Pintura esmalte blanco caras externa e interna de armario medidores de agua</t>
  </si>
  <si>
    <t>Esmalte 3 en 1 color negro para barandas metálicas marca pintuco y laca para madera</t>
  </si>
  <si>
    <t>Esmalte blanco para puertas de acceso marca pintuco</t>
  </si>
  <si>
    <t>UN</t>
  </si>
  <si>
    <t>CANTIDAD</t>
  </si>
  <si>
    <t>VR. UNITARIO</t>
  </si>
  <si>
    <t>VR. TOTAL</t>
  </si>
  <si>
    <t>ACTIVIDAD</t>
  </si>
  <si>
    <t>4. El personal que labore en el conjunto contara co la seguridad social completa: Eps, arl riesgo 5 y pensiones. Las planillas deben estar a nombre del contratante que sea favorecido.</t>
  </si>
  <si>
    <t>5. Se debe contar con todos los elementos de protección requeridos</t>
  </si>
  <si>
    <t>FORMA DE PAGO</t>
  </si>
  <si>
    <t>TIEMPO DE ENTREGA</t>
  </si>
  <si>
    <t>6. Se debe incluir andamios, arnes, slinga para zonas de trabajo en alturas</t>
  </si>
  <si>
    <t>CANTIDADES APROXIMADAS PINTURA GENERAL ZONAS COMUNES CUMBRES DE MODELIA 3</t>
  </si>
  <si>
    <r>
      <t xml:space="preserve"> PINTURA BAJO PLACA    ESCALERAS 16,64 M2  Y PUNTOS FIJOS 21 M2  </t>
    </r>
    <r>
      <rPr>
        <sz val="11"/>
        <color theme="1"/>
        <rFont val="Century Gothic"/>
        <family val="2"/>
      </rPr>
      <t>Pintura bajo placa en vinilo tipo 2, (2 manos ) (incluye resanes con estuco plástico, filos y dilataciones).</t>
    </r>
    <r>
      <rPr>
        <b/>
        <sz val="11"/>
        <color theme="1"/>
        <rFont val="Century Gothic"/>
        <family val="2"/>
      </rPr>
      <t xml:space="preserve"> Se debe asegurar que no queden zonas transparentadas.</t>
    </r>
  </si>
  <si>
    <r>
      <t xml:space="preserve">ESCALERAS DE PARQUEADEROS Y RAMPA </t>
    </r>
    <r>
      <rPr>
        <sz val="11"/>
        <color theme="1"/>
        <rFont val="Century Gothic"/>
        <family val="2"/>
      </rPr>
      <t>Pintura Koraza exterior COLOR VERDE  (2 Manos)    para muros , incluye resanes en general de fisuras y dilataciones, este se hará estuco acrílico y tratamiento de fisuras con mortero y poliuretano donde se requiera se usara Sika Rod.</t>
    </r>
  </si>
  <si>
    <t>Pintura marcos y puertas metalica y/o madera acceso aptos en esmalte color blanco cara externa</t>
  </si>
  <si>
    <t>7. Presentar relación de obras similares realizadas durante los ùltimos 5 años</t>
  </si>
  <si>
    <t>und</t>
  </si>
  <si>
    <t>Retiro e instalaciòn de cajas de telecomunicaciones hall punto fijo (No incluye la caja, esta la suminstra el contratante)</t>
  </si>
  <si>
    <t xml:space="preserve">Visita de obra:  Hora 9:30 am oficina de administraciòn </t>
  </si>
  <si>
    <t>Recibo de propuestas: hora: 9:00 am  a 4:00 pm en porteria y por correo elèctronico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</si>
</sst>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8" formatCode="&quot;$&quot;\ #,##0.00;[Red]\-&quot;$&quot;\ #,##0.00"/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0"/>
      <name val="Arial Narrow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2"/>
      <color theme="0"/>
      <name val="Century Gothic"/>
      <family val="2"/>
    </font>
    <font>
      <b/>
      <sz val="11"/>
      <color rgb="FFFF0000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2"/>
      <name val="Century Gothic"/>
      <family val="2"/>
    </font>
    <font>
      <b/>
      <sz val="1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2" fillId="0" borderId="12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3" fontId="2" fillId="2" borderId="0" xfId="0" applyNumberFormat="1" applyFont="1" applyFill="1" applyAlignment="1">
      <alignment horizontal="center" vertical="center" wrapText="1"/>
    </xf>
    <xf numFmtId="8" fontId="2" fillId="2" borderId="0" xfId="0" applyNumberFormat="1" applyFont="1" applyFill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8" fontId="2" fillId="0" borderId="11" xfId="0" applyNumberFormat="1" applyFont="1" applyBorder="1" applyAlignment="1">
      <alignment horizontal="center" vertical="center" wrapText="1"/>
    </xf>
    <xf numFmtId="8" fontId="2" fillId="0" borderId="15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Continuous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Continuous" vertical="center" wrapText="1"/>
    </xf>
    <xf numFmtId="3" fontId="7" fillId="2" borderId="2" xfId="0" applyNumberFormat="1" applyFont="1" applyFill="1" applyBorder="1" applyAlignment="1">
      <alignment horizontal="centerContinuous" vertical="center" wrapText="1"/>
    </xf>
    <xf numFmtId="9" fontId="5" fillId="0" borderId="20" xfId="0" applyNumberFormat="1" applyFont="1" applyBorder="1" applyAlignment="1">
      <alignment horizontal="center" vertical="center" wrapText="1"/>
    </xf>
    <xf numFmtId="8" fontId="5" fillId="0" borderId="2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wrapText="1"/>
    </xf>
    <xf numFmtId="0" fontId="3" fillId="0" borderId="22" xfId="0" applyFont="1" applyBorder="1" applyAlignment="1">
      <alignment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6" xfId="0" applyNumberFormat="1" applyFont="1" applyBorder="1" applyAlignment="1">
      <alignment horizontal="center" vertical="center" wrapText="1"/>
    </xf>
    <xf numFmtId="8" fontId="5" fillId="0" borderId="17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3" fontId="3" fillId="2" borderId="0" xfId="0" applyNumberFormat="1" applyFont="1" applyFill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6" fillId="0" borderId="23" xfId="0" applyFont="1" applyBorder="1" applyAlignment="1">
      <alignment vertical="center" wrapText="1"/>
    </xf>
    <xf numFmtId="8" fontId="6" fillId="0" borderId="23" xfId="0" applyNumberFormat="1" applyFont="1" applyBorder="1" applyAlignment="1">
      <alignment horizontal="center" vertical="center" wrapText="1"/>
    </xf>
    <xf numFmtId="8" fontId="6" fillId="0" borderId="24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8" fontId="6" fillId="0" borderId="11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0" borderId="26" xfId="0" applyFont="1" applyBorder="1" applyAlignment="1">
      <alignment horizontal="left" vertical="center" wrapText="1"/>
    </xf>
    <xf numFmtId="164" fontId="3" fillId="2" borderId="11" xfId="0" applyNumberFormat="1" applyFont="1" applyFill="1" applyBorder="1" applyAlignment="1">
      <alignment wrapText="1"/>
    </xf>
    <xf numFmtId="0" fontId="3" fillId="2" borderId="11" xfId="0" applyFont="1" applyFill="1" applyBorder="1" applyAlignment="1">
      <alignment vertical="center" wrapText="1"/>
    </xf>
    <xf numFmtId="0" fontId="8" fillId="0" borderId="0" xfId="0" applyFont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8" fontId="2" fillId="0" borderId="29" xfId="0" applyNumberFormat="1" applyFont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0" fillId="0" borderId="0" xfId="0" applyFont="1"/>
    <xf numFmtId="8" fontId="11" fillId="3" borderId="1" xfId="0" applyNumberFormat="1" applyFont="1" applyFill="1" applyBorder="1" applyAlignment="1">
      <alignment horizontal="center" vertical="center" wrapText="1"/>
    </xf>
    <xf numFmtId="3" fontId="9" fillId="3" borderId="8" xfId="0" applyNumberFormat="1" applyFont="1" applyFill="1" applyBorder="1" applyAlignment="1">
      <alignment horizontal="center" vertical="center" wrapText="1"/>
    </xf>
    <xf numFmtId="6" fontId="11" fillId="3" borderId="13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/>
    <xf numFmtId="3" fontId="6" fillId="0" borderId="11" xfId="0" applyNumberFormat="1" applyFont="1" applyBorder="1" applyAlignment="1">
      <alignment horizontal="center"/>
    </xf>
    <xf numFmtId="3" fontId="6" fillId="0" borderId="11" xfId="0" applyNumberFormat="1" applyFont="1" applyBorder="1"/>
    <xf numFmtId="0" fontId="11" fillId="3" borderId="13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3" fontId="6" fillId="3" borderId="2" xfId="0" applyNumberFormat="1" applyFont="1" applyFill="1" applyBorder="1" applyAlignment="1">
      <alignment horizontal="center"/>
    </xf>
    <xf numFmtId="0" fontId="6" fillId="3" borderId="4" xfId="0" applyFont="1" applyFill="1" applyBorder="1"/>
    <xf numFmtId="3" fontId="6" fillId="3" borderId="30" xfId="0" applyNumberFormat="1" applyFont="1" applyFill="1" applyBorder="1" applyAlignment="1">
      <alignment horizontal="center"/>
    </xf>
    <xf numFmtId="0" fontId="6" fillId="3" borderId="31" xfId="0" applyFont="1" applyFill="1" applyBorder="1"/>
    <xf numFmtId="0" fontId="11" fillId="0" borderId="18" xfId="0" applyFont="1" applyBorder="1" applyAlignment="1">
      <alignment wrapText="1"/>
    </xf>
    <xf numFmtId="0" fontId="6" fillId="0" borderId="14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33" xfId="0" applyFont="1" applyBorder="1" applyAlignment="1"/>
    <xf numFmtId="0" fontId="3" fillId="0" borderId="32" xfId="0" applyFont="1" applyBorder="1" applyAlignment="1">
      <alignment wrapText="1"/>
    </xf>
    <xf numFmtId="0" fontId="3" fillId="0" borderId="11" xfId="0" applyFont="1" applyBorder="1" applyAlignment="1">
      <alignment wrapText="1"/>
    </xf>
    <xf numFmtId="14" fontId="6" fillId="3" borderId="2" xfId="0" applyNumberFormat="1" applyFont="1" applyFill="1" applyBorder="1"/>
    <xf numFmtId="14" fontId="6" fillId="3" borderId="30" xfId="0" applyNumberFormat="1" applyFont="1" applyFill="1" applyBorder="1"/>
    <xf numFmtId="0" fontId="6" fillId="3" borderId="27" xfId="0" applyFont="1" applyFill="1" applyBorder="1" applyAlignment="1">
      <alignment wrapText="1"/>
    </xf>
    <xf numFmtId="8" fontId="5" fillId="0" borderId="14" xfId="0" applyNumberFormat="1" applyFont="1" applyBorder="1" applyAlignment="1">
      <alignment horizontal="center" vertical="center" wrapText="1"/>
    </xf>
    <xf numFmtId="8" fontId="5" fillId="0" borderId="11" xfId="0" applyNumberFormat="1" applyFont="1" applyBorder="1" applyAlignment="1">
      <alignment horizontal="center" vertical="center" wrapText="1"/>
    </xf>
    <xf numFmtId="8" fontId="5" fillId="0" borderId="25" xfId="0" applyNumberFormat="1" applyFont="1" applyBorder="1" applyAlignment="1">
      <alignment horizontal="center" vertical="center" wrapText="1"/>
    </xf>
    <xf numFmtId="8" fontId="5" fillId="0" borderId="16" xfId="0" applyNumberFormat="1" applyFont="1" applyBorder="1" applyAlignment="1">
      <alignment horizontal="center" vertical="center" wrapText="1"/>
    </xf>
    <xf numFmtId="8" fontId="11" fillId="3" borderId="3" xfId="0" applyNumberFormat="1" applyFont="1" applyFill="1" applyBorder="1" applyAlignment="1">
      <alignment horizontal="center" vertical="center" wrapText="1"/>
    </xf>
    <xf numFmtId="8" fontId="11" fillId="3" borderId="10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8" fontId="5" fillId="0" borderId="19" xfId="0" applyNumberFormat="1" applyFont="1" applyBorder="1" applyAlignment="1">
      <alignment horizontal="center" vertical="center" wrapText="1"/>
    </xf>
    <xf numFmtId="8" fontId="5" fillId="0" borderId="20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AA152468-DB46-4A0E-B028-940AD32738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46F27-D66F-4E01-89FD-E604B74EA868}">
  <dimension ref="A1:J32"/>
  <sheetViews>
    <sheetView showZeros="0" tabSelected="1" workbookViewId="0">
      <selection activeCell="H9" sqref="H9"/>
    </sheetView>
  </sheetViews>
  <sheetFormatPr baseColWidth="10" defaultColWidth="11.44140625" defaultRowHeight="13.8" x14ac:dyDescent="0.25"/>
  <cols>
    <col min="1" max="1" width="15" style="27" customWidth="1"/>
    <col min="2" max="2" width="78.109375" style="1" customWidth="1"/>
    <col min="3" max="3" width="14.109375" style="1" customWidth="1"/>
    <col min="4" max="4" width="17.44140625" style="28" customWidth="1"/>
    <col min="5" max="5" width="17" style="1" customWidth="1"/>
    <col min="6" max="6" width="24.44140625" style="29" customWidth="1"/>
    <col min="7" max="16384" width="11.44140625" style="1"/>
  </cols>
  <sheetData>
    <row r="1" spans="1:10" ht="14.4" thickBot="1" x14ac:dyDescent="0.3"/>
    <row r="2" spans="1:10" ht="18" thickBot="1" x14ac:dyDescent="0.3">
      <c r="A2" s="42">
        <v>1</v>
      </c>
      <c r="B2" s="80" t="s">
        <v>36</v>
      </c>
      <c r="C2" s="81"/>
      <c r="D2" s="81"/>
      <c r="E2" s="81"/>
      <c r="F2" s="82"/>
    </row>
    <row r="3" spans="1:10" ht="14.4" thickBot="1" x14ac:dyDescent="0.3">
      <c r="A3" s="43"/>
      <c r="B3" s="83" t="s">
        <v>0</v>
      </c>
      <c r="C3" s="84"/>
      <c r="D3" s="84"/>
      <c r="E3" s="84"/>
      <c r="F3" s="85"/>
    </row>
    <row r="4" spans="1:10" ht="14.4" thickBot="1" x14ac:dyDescent="0.3">
      <c r="A4" s="47"/>
      <c r="B4" s="48" t="s">
        <v>30</v>
      </c>
      <c r="C4" s="49" t="s">
        <v>26</v>
      </c>
      <c r="D4" s="49" t="s">
        <v>27</v>
      </c>
      <c r="E4" s="49" t="s">
        <v>28</v>
      </c>
      <c r="F4" s="49" t="s">
        <v>29</v>
      </c>
    </row>
    <row r="5" spans="1:10" ht="55.8" thickBot="1" x14ac:dyDescent="0.3">
      <c r="A5" s="55">
        <v>1</v>
      </c>
      <c r="B5" s="2" t="s">
        <v>1</v>
      </c>
      <c r="C5" s="44" t="s">
        <v>2</v>
      </c>
      <c r="D5" s="45">
        <v>1</v>
      </c>
      <c r="E5" s="46"/>
      <c r="F5" s="46">
        <f>+D5*E5</f>
        <v>0</v>
      </c>
    </row>
    <row r="6" spans="1:10" ht="14.4" thickBot="1" x14ac:dyDescent="0.3">
      <c r="A6" s="3"/>
      <c r="B6" s="4"/>
      <c r="C6" s="3"/>
      <c r="D6" s="5"/>
      <c r="E6" s="6"/>
      <c r="F6" s="7">
        <f>+F5</f>
        <v>0</v>
      </c>
    </row>
    <row r="7" spans="1:10" s="51" customFormat="1" x14ac:dyDescent="0.25">
      <c r="A7" s="50">
        <v>2</v>
      </c>
      <c r="B7" s="86" t="s">
        <v>3</v>
      </c>
      <c r="C7" s="87"/>
      <c r="D7" s="87"/>
      <c r="E7" s="87"/>
      <c r="F7" s="88"/>
    </row>
    <row r="8" spans="1:10" ht="55.2" x14ac:dyDescent="0.25">
      <c r="A8" s="66">
        <v>2.1</v>
      </c>
      <c r="B8" s="8" t="s">
        <v>4</v>
      </c>
      <c r="C8" s="9" t="s">
        <v>5</v>
      </c>
      <c r="D8" s="10">
        <v>942</v>
      </c>
      <c r="E8" s="11"/>
      <c r="F8" s="12">
        <f>+E8*D8</f>
        <v>0</v>
      </c>
    </row>
    <row r="9" spans="1:10" ht="55.2" x14ac:dyDescent="0.25">
      <c r="A9" s="66">
        <f>+A8+0.1</f>
        <v>2.2000000000000002</v>
      </c>
      <c r="B9" s="8" t="s">
        <v>37</v>
      </c>
      <c r="C9" s="9" t="s">
        <v>5</v>
      </c>
      <c r="D9" s="10">
        <v>152</v>
      </c>
      <c r="E9" s="11"/>
      <c r="F9" s="12">
        <f>+E9*D9</f>
        <v>0</v>
      </c>
    </row>
    <row r="10" spans="1:10" ht="55.2" x14ac:dyDescent="0.25">
      <c r="A10" s="66">
        <f t="shared" ref="A10:A14" si="0">+A9+0.1</f>
        <v>2.3000000000000003</v>
      </c>
      <c r="B10" s="30" t="s">
        <v>38</v>
      </c>
      <c r="C10" s="35" t="s">
        <v>6</v>
      </c>
      <c r="D10" s="36">
        <v>75</v>
      </c>
      <c r="E10" s="31"/>
      <c r="F10" s="32">
        <f>+E10*D10</f>
        <v>0</v>
      </c>
    </row>
    <row r="11" spans="1:10" ht="27.6" x14ac:dyDescent="0.25">
      <c r="A11" s="66">
        <f t="shared" si="0"/>
        <v>2.4000000000000004</v>
      </c>
      <c r="B11" s="33" t="s">
        <v>15</v>
      </c>
      <c r="C11" s="9" t="s">
        <v>16</v>
      </c>
      <c r="D11" s="10">
        <v>20</v>
      </c>
      <c r="E11" s="34"/>
      <c r="F11" s="32">
        <f t="shared" ref="F11:F14" si="1">+E11*D11</f>
        <v>0</v>
      </c>
    </row>
    <row r="12" spans="1:10" ht="27.6" x14ac:dyDescent="0.25">
      <c r="A12" s="66">
        <f t="shared" si="0"/>
        <v>2.5000000000000004</v>
      </c>
      <c r="B12" s="33" t="s">
        <v>39</v>
      </c>
      <c r="C12" s="9" t="s">
        <v>16</v>
      </c>
      <c r="D12" s="10">
        <v>20</v>
      </c>
      <c r="E12" s="34"/>
      <c r="F12" s="32">
        <f t="shared" si="1"/>
        <v>0</v>
      </c>
    </row>
    <row r="13" spans="1:10" ht="27.6" x14ac:dyDescent="0.25">
      <c r="A13" s="66">
        <f t="shared" si="0"/>
        <v>2.6000000000000005</v>
      </c>
      <c r="B13" s="33" t="s">
        <v>42</v>
      </c>
      <c r="C13" s="9" t="s">
        <v>41</v>
      </c>
      <c r="D13" s="10">
        <v>40</v>
      </c>
      <c r="E13" s="34"/>
      <c r="F13" s="32">
        <f t="shared" si="1"/>
        <v>0</v>
      </c>
    </row>
    <row r="14" spans="1:10" ht="28.2" thickBot="1" x14ac:dyDescent="0.3">
      <c r="A14" s="66">
        <f t="shared" si="0"/>
        <v>2.7000000000000006</v>
      </c>
      <c r="B14" s="33" t="s">
        <v>23</v>
      </c>
      <c r="C14" s="9" t="s">
        <v>16</v>
      </c>
      <c r="D14" s="10">
        <v>20</v>
      </c>
      <c r="E14" s="34"/>
      <c r="F14" s="32">
        <f t="shared" si="1"/>
        <v>0</v>
      </c>
    </row>
    <row r="15" spans="1:10" ht="15.6" thickBot="1" x14ac:dyDescent="0.3">
      <c r="A15" s="13"/>
      <c r="B15" s="14"/>
      <c r="C15" s="15"/>
      <c r="D15" s="16"/>
      <c r="E15" s="52" t="s">
        <v>7</v>
      </c>
      <c r="F15" s="53">
        <f>SUM(F8:F14)</f>
        <v>0</v>
      </c>
      <c r="I15" s="1">
        <v>85</v>
      </c>
      <c r="J15" s="1">
        <f>2.5*2*85</f>
        <v>425</v>
      </c>
    </row>
    <row r="16" spans="1:10" ht="45.6" thickBot="1" x14ac:dyDescent="0.3">
      <c r="A16" s="59" t="s">
        <v>8</v>
      </c>
      <c r="B16" s="65" t="s">
        <v>19</v>
      </c>
      <c r="C16" s="89" t="s">
        <v>9</v>
      </c>
      <c r="D16" s="90"/>
      <c r="E16" s="17"/>
      <c r="F16" s="18">
        <f>+$F$15*E16</f>
        <v>0</v>
      </c>
      <c r="J16" s="1" t="s">
        <v>6</v>
      </c>
    </row>
    <row r="17" spans="1:10" ht="15.6" thickBot="1" x14ac:dyDescent="0.3">
      <c r="A17" s="19"/>
      <c r="B17" s="20" t="s">
        <v>10</v>
      </c>
      <c r="C17" s="74" t="s">
        <v>11</v>
      </c>
      <c r="D17" s="75"/>
      <c r="E17" s="21"/>
      <c r="F17" s="18">
        <f t="shared" ref="F17:F18" si="2">+$F$15*E17</f>
        <v>0</v>
      </c>
      <c r="J17" s="1">
        <f>0.5*1*85</f>
        <v>42.5</v>
      </c>
    </row>
    <row r="18" spans="1:10" ht="30" x14ac:dyDescent="0.25">
      <c r="A18" s="19"/>
      <c r="B18" s="38" t="s">
        <v>17</v>
      </c>
      <c r="C18" s="74" t="s">
        <v>12</v>
      </c>
      <c r="D18" s="75"/>
      <c r="E18" s="21"/>
      <c r="F18" s="18">
        <f t="shared" si="2"/>
        <v>0</v>
      </c>
    </row>
    <row r="19" spans="1:10" ht="45.6" thickBot="1" x14ac:dyDescent="0.3">
      <c r="A19" s="19"/>
      <c r="B19" s="39" t="s">
        <v>31</v>
      </c>
      <c r="C19" s="76" t="s">
        <v>13</v>
      </c>
      <c r="D19" s="77"/>
      <c r="E19" s="22">
        <v>0.19</v>
      </c>
      <c r="F19" s="23">
        <f>+F18*E19</f>
        <v>0</v>
      </c>
    </row>
    <row r="20" spans="1:10" ht="50.25" customHeight="1" thickBot="1" x14ac:dyDescent="0.3">
      <c r="A20" s="19"/>
      <c r="B20" s="39" t="s">
        <v>32</v>
      </c>
      <c r="C20" s="78" t="s">
        <v>14</v>
      </c>
      <c r="D20" s="78"/>
      <c r="E20" s="79"/>
      <c r="F20" s="54">
        <f>+F15+F16+F17+F18+F19</f>
        <v>0</v>
      </c>
    </row>
    <row r="21" spans="1:10" ht="37.5" customHeight="1" x14ac:dyDescent="0.25">
      <c r="A21" s="37"/>
      <c r="B21" s="40" t="s">
        <v>35</v>
      </c>
      <c r="C21" s="24"/>
      <c r="D21" s="25"/>
      <c r="E21" s="24"/>
      <c r="F21" s="26"/>
    </row>
    <row r="22" spans="1:10" ht="33.6" customHeight="1" x14ac:dyDescent="0.25">
      <c r="B22" s="70" t="s">
        <v>40</v>
      </c>
      <c r="C22" s="56" t="s">
        <v>33</v>
      </c>
      <c r="D22" s="57"/>
      <c r="E22" s="56"/>
      <c r="F22" s="58"/>
    </row>
    <row r="23" spans="1:10" x14ac:dyDescent="0.25">
      <c r="C23" s="56" t="s">
        <v>34</v>
      </c>
      <c r="D23" s="57"/>
      <c r="E23" s="56"/>
      <c r="F23" s="58"/>
    </row>
    <row r="24" spans="1:10" x14ac:dyDescent="0.25">
      <c r="B24" s="41" t="s">
        <v>18</v>
      </c>
    </row>
    <row r="25" spans="1:10" ht="15" x14ac:dyDescent="0.25">
      <c r="B25" s="67" t="s">
        <v>21</v>
      </c>
      <c r="C25" s="67"/>
    </row>
    <row r="26" spans="1:10" ht="15" x14ac:dyDescent="0.25">
      <c r="B26" s="67" t="s">
        <v>22</v>
      </c>
      <c r="C26" s="67"/>
    </row>
    <row r="27" spans="1:10" ht="51" customHeight="1" x14ac:dyDescent="0.25">
      <c r="B27" s="69" t="s">
        <v>24</v>
      </c>
      <c r="C27" s="68"/>
    </row>
    <row r="28" spans="1:10" ht="15" x14ac:dyDescent="0.25">
      <c r="B28" s="67" t="s">
        <v>25</v>
      </c>
      <c r="C28" s="67"/>
    </row>
    <row r="29" spans="1:10" ht="15" x14ac:dyDescent="0.25">
      <c r="B29" s="67" t="s">
        <v>20</v>
      </c>
      <c r="C29" s="67"/>
    </row>
    <row r="30" spans="1:10" ht="14.4" thickBot="1" x14ac:dyDescent="0.3"/>
    <row r="31" spans="1:10" x14ac:dyDescent="0.25">
      <c r="B31" s="60" t="s">
        <v>43</v>
      </c>
      <c r="C31" s="71">
        <v>46272</v>
      </c>
      <c r="D31" s="61"/>
      <c r="E31" s="62"/>
    </row>
    <row r="32" spans="1:10" ht="28.2" thickBot="1" x14ac:dyDescent="0.3">
      <c r="B32" s="73" t="s">
        <v>44</v>
      </c>
      <c r="C32" s="72">
        <v>46217</v>
      </c>
      <c r="D32" s="63"/>
      <c r="E32" s="64"/>
    </row>
  </sheetData>
  <mergeCells count="8">
    <mergeCell ref="C18:D18"/>
    <mergeCell ref="C19:D19"/>
    <mergeCell ref="C20:E20"/>
    <mergeCell ref="B2:F2"/>
    <mergeCell ref="B3:F3"/>
    <mergeCell ref="B7:F7"/>
    <mergeCell ref="C16:D16"/>
    <mergeCell ref="C17:D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61C4-1148-4A92-933F-58EB1293F00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CUMBRES DE MODELIA 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Family</cp:lastModifiedBy>
  <dcterms:created xsi:type="dcterms:W3CDTF">2026-02-04T16:21:07Z</dcterms:created>
  <dcterms:modified xsi:type="dcterms:W3CDTF">2026-09-02T21:13:07Z</dcterms:modified>
</cp:coreProperties>
</file>